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mileigh\Google Drive\Nutrient Management Communications Specialist\Website Content\"/>
    </mc:Choice>
  </mc:AlternateContent>
  <bookViews>
    <workbookView xWindow="0" yWindow="0" windowWidth="20490" windowHeight="7620"/>
  </bookViews>
  <sheets>
    <sheet name="Operations &lt;20 AU" sheetId="4" r:id="rId1"/>
    <sheet name="Operations &gt;20 AU" sheetId="1" r:id="rId2"/>
    <sheet name="Species Data" sheetId="3" r:id="rId3"/>
  </sheets>
  <definedNames>
    <definedName name="_xlnm.Print_Area" localSheetId="0">'Operations &lt;20 AU'!$A$1:$J$31</definedName>
    <definedName name="_xlnm.Print_Area" localSheetId="1">'Operations &gt;20 AU'!$A$1:$J$27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3" i="4" l="1"/>
  <c r="D14" i="4"/>
  <c r="D15" i="4"/>
  <c r="D16" i="4"/>
  <c r="B18" i="4" l="1"/>
  <c r="C17" i="4" s="1"/>
  <c r="H16" i="4"/>
  <c r="G16" i="4"/>
  <c r="F16" i="4"/>
  <c r="E16" i="4"/>
  <c r="H15" i="4"/>
  <c r="G15" i="4"/>
  <c r="F15" i="4"/>
  <c r="E15" i="4"/>
  <c r="H14" i="4"/>
  <c r="G14" i="4"/>
  <c r="F14" i="4"/>
  <c r="E14" i="4"/>
  <c r="H13" i="4"/>
  <c r="G13" i="4"/>
  <c r="F13" i="4"/>
  <c r="E13" i="4"/>
  <c r="H12" i="4"/>
  <c r="G12" i="4"/>
  <c r="F12" i="4"/>
  <c r="E12" i="4"/>
  <c r="D12" i="4"/>
  <c r="C12" i="4" l="1"/>
  <c r="C16" i="4"/>
  <c r="C14" i="4"/>
  <c r="C13" i="4"/>
  <c r="C15" i="4"/>
  <c r="C23" i="4" l="1"/>
  <c r="C25" i="4"/>
  <c r="C22" i="4"/>
  <c r="C21" i="4"/>
  <c r="C24" i="4"/>
  <c r="B18" i="1" l="1"/>
  <c r="C13" i="1" s="1"/>
  <c r="C12" i="1" l="1"/>
  <c r="C17" i="1"/>
  <c r="C16" i="1"/>
  <c r="C15" i="1"/>
  <c r="C14" i="1"/>
  <c r="D13" i="1" l="1"/>
  <c r="D14" i="1"/>
  <c r="D15" i="1"/>
  <c r="D16" i="1"/>
  <c r="D12" i="1"/>
  <c r="C21" i="1" l="1"/>
</calcChain>
</file>

<file path=xl/sharedStrings.xml><?xml version="1.0" encoding="utf-8"?>
<sst xmlns="http://schemas.openxmlformats.org/spreadsheetml/2006/main" count="53" uniqueCount="42">
  <si>
    <t>Animal Species</t>
  </si>
  <si>
    <t>Total Manure Generated:</t>
  </si>
  <si>
    <t>Mineralization Rate</t>
  </si>
  <si>
    <t>Proportion of total</t>
  </si>
  <si>
    <t xml:space="preserve">You will need: </t>
  </si>
  <si>
    <r>
      <t>P</t>
    </r>
    <r>
      <rPr>
        <b/>
        <sz val="10"/>
        <color theme="1"/>
        <rFont val="Calibri"/>
        <family val="2"/>
        <scheme val="minor"/>
      </rPr>
      <t>2</t>
    </r>
    <r>
      <rPr>
        <b/>
        <sz val="11"/>
        <color theme="1"/>
        <rFont val="Calibri"/>
        <family val="2"/>
        <scheme val="minor"/>
      </rPr>
      <t>O</t>
    </r>
    <r>
      <rPr>
        <b/>
        <sz val="10"/>
        <color theme="1"/>
        <rFont val="Calibri"/>
        <family val="2"/>
        <scheme val="minor"/>
      </rPr>
      <t>5</t>
    </r>
  </si>
  <si>
    <r>
      <t>K</t>
    </r>
    <r>
      <rPr>
        <b/>
        <sz val="10"/>
        <color theme="1"/>
        <rFont val="Calibri"/>
        <family val="2"/>
        <scheme val="minor"/>
      </rPr>
      <t>2</t>
    </r>
    <r>
      <rPr>
        <b/>
        <sz val="11"/>
        <color theme="1"/>
        <rFont val="Calibri"/>
        <family val="2"/>
        <scheme val="minor"/>
      </rPr>
      <t>O</t>
    </r>
  </si>
  <si>
    <t>Weighted Average Nutrient Content:</t>
  </si>
  <si>
    <t>N (total):</t>
  </si>
  <si>
    <r>
      <t>P</t>
    </r>
    <r>
      <rPr>
        <sz val="10"/>
        <color theme="1"/>
        <rFont val="Calibri"/>
        <family val="2"/>
        <scheme val="minor"/>
      </rPr>
      <t>2</t>
    </r>
    <r>
      <rPr>
        <sz val="11"/>
        <color theme="1"/>
        <rFont val="Calibri"/>
        <family val="2"/>
        <scheme val="minor"/>
      </rPr>
      <t>O</t>
    </r>
    <r>
      <rPr>
        <sz val="10"/>
        <color theme="1"/>
        <rFont val="Calibri"/>
        <family val="2"/>
        <scheme val="minor"/>
      </rPr>
      <t>5</t>
    </r>
    <r>
      <rPr>
        <sz val="11"/>
        <color theme="1"/>
        <rFont val="Calibri"/>
        <family val="2"/>
        <scheme val="minor"/>
      </rPr>
      <t>:</t>
    </r>
  </si>
  <si>
    <r>
      <t>K</t>
    </r>
    <r>
      <rPr>
        <sz val="10"/>
        <color theme="1"/>
        <rFont val="Calibri"/>
        <family val="2"/>
        <scheme val="minor"/>
      </rPr>
      <t>2</t>
    </r>
    <r>
      <rPr>
        <sz val="11"/>
        <color theme="1"/>
        <rFont val="Calibri"/>
        <family val="2"/>
        <scheme val="minor"/>
      </rPr>
      <t>O:</t>
    </r>
  </si>
  <si>
    <t>Mineralization rate:</t>
  </si>
  <si>
    <t>Poultry, solid w/ litter (broilers)</t>
  </si>
  <si>
    <t>Poultry, w/o litter (layers)</t>
  </si>
  <si>
    <t>Cattle, solid</t>
  </si>
  <si>
    <t>Cattle, semisolid</t>
  </si>
  <si>
    <t>Cattle, liquid</t>
  </si>
  <si>
    <t>Swine, fresh</t>
  </si>
  <si>
    <t>Swine, liquid</t>
  </si>
  <si>
    <t>Sheep, solid</t>
  </si>
  <si>
    <t>Horse, solid</t>
  </si>
  <si>
    <t>Goat</t>
  </si>
  <si>
    <t>Rabbit</t>
  </si>
  <si>
    <t>Compost</t>
  </si>
  <si>
    <t>N (total)</t>
  </si>
  <si>
    <t>NH4-N</t>
  </si>
  <si>
    <t>P2O5</t>
  </si>
  <si>
    <t>K2O</t>
  </si>
  <si>
    <t>Mineralization</t>
  </si>
  <si>
    <r>
      <t>NH</t>
    </r>
    <r>
      <rPr>
        <b/>
        <sz val="10"/>
        <color theme="1"/>
        <rFont val="Calibri"/>
        <family val="2"/>
        <scheme val="minor"/>
      </rPr>
      <t>4-N</t>
    </r>
  </si>
  <si>
    <r>
      <t>NH</t>
    </r>
    <r>
      <rPr>
        <sz val="10"/>
        <color theme="1"/>
        <rFont val="Calibri"/>
        <family val="2"/>
        <scheme val="minor"/>
      </rPr>
      <t>4-N</t>
    </r>
    <r>
      <rPr>
        <sz val="11"/>
        <color theme="1"/>
        <rFont val="Calibri"/>
        <family val="2"/>
        <scheme val="minor"/>
      </rPr>
      <t>:</t>
    </r>
  </si>
  <si>
    <t>Manure Available for Utilization</t>
  </si>
  <si>
    <t>*Only use row 17 if an animal species is not listed in the dropdown menu.  Nutrient and mineralization data must be input manually.</t>
  </si>
  <si>
    <t>Weighted Average of Manure Mineralization Rate</t>
  </si>
  <si>
    <t>- Manure available for utilization for each species from Manure Quantity Estimation Sheet</t>
  </si>
  <si>
    <t>*Only use row 17 if an animal species is not listed in the dropdown menu.  Mineralization data must be input manually.</t>
  </si>
  <si>
    <t>Weighted Average of Manure Nutrient Composition and Mineralization Rate</t>
  </si>
  <si>
    <t>*When applying mixed manures in NuMan Pro, be sure to input the calculated mineralization rate on the 'scenario' tab for each field to which that manure is applied</t>
  </si>
  <si>
    <t>Use this sheet to find the estimated weighted mineralization rate when an operator with greater than 20 animal units has a nutrient analysis comprised of mixed animal manures.</t>
  </si>
  <si>
    <t>*When applying mixed manures in NuMan Pro, be sure to input the calculated mineralization rate on the 'scenario' tab for each field to which manure is applied</t>
  </si>
  <si>
    <t xml:space="preserve">Use this sheet to find the estimated weighted nutrient content and minerlization rate when an operator with less than or equal to 20 animal units is spreading an organic nutrient source that is comprised of manure from multiple animal species.  </t>
  </si>
  <si>
    <t>Updated: 6-2-2020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</si>
</sst>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b/>
      <sz val="14"/>
      <color theme="1"/>
      <name val="Calibri"/>
      <family val="2"/>
      <scheme val="minor"/>
    </font>
    <font>
      <sz val="8"/>
      <color theme="1"/>
      <name val="Calibri"/>
      <family val="2"/>
      <scheme val="minor"/>
    </font>
  </fonts>
  <fills count="4">
    <fill>
      <patternFill patternType="none"/>
    </fill>
    <fill>
      <patternFill patternType="gray125"/>
    </fill>
    <fill>
      <patternFill patternType="solid">
        <fgColor rgb="FF92D050"/>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33">
    <xf numFmtId="0" fontId="0" fillId="0" borderId="0" xfId="0"/>
    <xf numFmtId="0" fontId="0" fillId="0" borderId="0" xfId="0" applyBorder="1"/>
    <xf numFmtId="0" fontId="0" fillId="0" borderId="0" xfId="0" applyAlignment="1">
      <alignment wrapText="1"/>
    </xf>
    <xf numFmtId="2" fontId="0" fillId="3" borderId="1" xfId="0" applyNumberFormat="1" applyFill="1" applyBorder="1"/>
    <xf numFmtId="0" fontId="1" fillId="0" borderId="1" xfId="0" applyFont="1" applyBorder="1" applyAlignment="1">
      <alignment horizontal="right" wrapText="1"/>
    </xf>
    <xf numFmtId="0" fontId="0" fillId="3" borderId="1" xfId="0" applyFill="1" applyBorder="1"/>
    <xf numFmtId="0" fontId="0" fillId="0" borderId="2" xfId="0" applyBorder="1"/>
    <xf numFmtId="0" fontId="0" fillId="0" borderId="0" xfId="0" applyAlignment="1">
      <alignment horizontal="right"/>
    </xf>
    <xf numFmtId="0" fontId="0" fillId="0" borderId="0" xfId="0" applyFill="1" applyBorder="1" applyAlignment="1">
      <alignment horizontal="right"/>
    </xf>
    <xf numFmtId="49" fontId="0" fillId="0" borderId="0" xfId="0" applyNumberFormat="1" applyAlignment="1">
      <alignment wrapText="1"/>
    </xf>
    <xf numFmtId="0" fontId="1" fillId="0" borderId="1" xfId="0" applyFont="1" applyBorder="1"/>
    <xf numFmtId="0" fontId="1" fillId="0" borderId="1" xfId="0" applyFont="1" applyBorder="1" applyAlignment="1">
      <alignment wrapText="1"/>
    </xf>
    <xf numFmtId="2" fontId="0" fillId="3" borderId="3" xfId="0" applyNumberFormat="1" applyFill="1" applyBorder="1"/>
    <xf numFmtId="0" fontId="0" fillId="0" borderId="0" xfId="0" applyAlignment="1">
      <alignment horizontal="left" vertical="top" wrapText="1"/>
    </xf>
    <xf numFmtId="0" fontId="0" fillId="0" borderId="1" xfId="0" applyBorder="1"/>
    <xf numFmtId="2" fontId="0" fillId="3" borderId="1" xfId="0" applyNumberFormat="1" applyFill="1" applyBorder="1" applyAlignment="1">
      <alignment horizontal="right"/>
    </xf>
    <xf numFmtId="0" fontId="0" fillId="2" borderId="1" xfId="0" applyFill="1" applyBorder="1" applyProtection="1">
      <protection locked="0"/>
    </xf>
    <xf numFmtId="0" fontId="0" fillId="0" borderId="0" xfId="0" applyAlignment="1">
      <alignment wrapText="1"/>
    </xf>
    <xf numFmtId="49" fontId="0" fillId="0" borderId="0" xfId="0" applyNumberFormat="1" applyAlignment="1">
      <alignment wrapText="1"/>
    </xf>
    <xf numFmtId="2" fontId="0" fillId="2" borderId="1" xfId="0" applyNumberFormat="1" applyFill="1" applyBorder="1" applyAlignment="1" applyProtection="1">
      <alignment horizontal="right"/>
      <protection locked="0"/>
    </xf>
    <xf numFmtId="0" fontId="5" fillId="0" borderId="0" xfId="0" applyFont="1" applyBorder="1"/>
    <xf numFmtId="0" fontId="4" fillId="0" borderId="0" xfId="0" applyFont="1" applyAlignment="1">
      <alignment horizontal="center" vertical="top"/>
    </xf>
    <xf numFmtId="0" fontId="0" fillId="0" borderId="0" xfId="0" applyAlignment="1">
      <alignment wrapText="1"/>
    </xf>
    <xf numFmtId="49" fontId="0" fillId="0" borderId="0" xfId="0" applyNumberFormat="1" applyAlignment="1">
      <alignment wrapText="1"/>
    </xf>
    <xf numFmtId="0" fontId="1" fillId="0" borderId="4" xfId="0" applyFont="1" applyBorder="1" applyAlignment="1">
      <alignment wrapText="1"/>
    </xf>
    <xf numFmtId="0" fontId="0" fillId="0" borderId="5" xfId="0" applyBorder="1" applyAlignment="1">
      <alignment wrapText="1"/>
    </xf>
    <xf numFmtId="0" fontId="0" fillId="0" borderId="6" xfId="0" applyBorder="1" applyAlignment="1">
      <alignment wrapText="1"/>
    </xf>
    <xf numFmtId="0" fontId="0" fillId="0" borderId="9" xfId="0" applyBorder="1" applyAlignment="1">
      <alignment wrapText="1"/>
    </xf>
    <xf numFmtId="0" fontId="0" fillId="0" borderId="2" xfId="0" applyBorder="1" applyAlignment="1">
      <alignment wrapText="1"/>
    </xf>
    <xf numFmtId="0" fontId="0" fillId="0" borderId="10" xfId="0" applyBorder="1" applyAlignment="1">
      <alignment wrapText="1"/>
    </xf>
    <xf numFmtId="0" fontId="0" fillId="0" borderId="7" xfId="0" applyBorder="1" applyAlignment="1">
      <alignment wrapText="1"/>
    </xf>
    <xf numFmtId="0" fontId="0" fillId="0" borderId="0" xfId="0" applyBorder="1" applyAlignment="1">
      <alignment wrapText="1"/>
    </xf>
    <xf numFmtId="0" fontId="0" fillId="0" borderId="8"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161925</xdr:colOff>
      <xdr:row>1</xdr:row>
      <xdr:rowOff>38099</xdr:rowOff>
    </xdr:from>
    <xdr:to>
      <xdr:col>3</xdr:col>
      <xdr:colOff>452477</xdr:colOff>
      <xdr:row>4</xdr:row>
      <xdr:rowOff>142875</xdr:rowOff>
    </xdr:to>
    <xdr:pic>
      <xdr:nvPicPr>
        <xdr:cNvPr id="2" name="Picture 1" descr="final_UMD_extension_wordmark_pms_Nutrient_Management"/>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228599"/>
          <a:ext cx="3452852" cy="6762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295275</xdr:colOff>
      <xdr:row>0</xdr:row>
      <xdr:rowOff>152400</xdr:rowOff>
    </xdr:from>
    <xdr:to>
      <xdr:col>8</xdr:col>
      <xdr:colOff>120015</xdr:colOff>
      <xdr:row>5</xdr:row>
      <xdr:rowOff>114300</xdr:rowOff>
    </xdr:to>
    <xdr:sp macro="" textlink="">
      <xdr:nvSpPr>
        <xdr:cNvPr id="3" name="Text Box 6"/>
        <xdr:cNvSpPr txBox="1">
          <a:spLocks noChangeArrowheads="1"/>
        </xdr:cNvSpPr>
      </xdr:nvSpPr>
      <xdr:spPr bwMode="auto">
        <a:xfrm>
          <a:off x="4067175" y="152400"/>
          <a:ext cx="262509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upright="1">
          <a:noAutofit/>
        </a:bodyPr>
        <a:lstStyle/>
        <a:p>
          <a:pPr marL="0" marR="7620">
            <a:spcBef>
              <a:spcPts val="0"/>
            </a:spcBef>
            <a:spcAft>
              <a:spcPts val="100"/>
            </a:spcAft>
          </a:pPr>
          <a:r>
            <a:rPr lang="en-US" sz="800">
              <a:effectLst/>
              <a:latin typeface="Times New Roman" panose="02020603050405020304" pitchFamily="18" charset="0"/>
              <a:ea typeface="Times" panose="02020603050405020304" pitchFamily="18" charset="0"/>
              <a:cs typeface="Times New Roman" panose="02020603050405020304" pitchFamily="18" charset="0"/>
            </a:rPr>
            <a:t>Agricultural Nutrient Management Program</a:t>
          </a:r>
          <a:endParaRPr lang="en-US" sz="1200">
            <a:effectLst/>
            <a:latin typeface="Times" panose="02020603050405020304" pitchFamily="18" charset="0"/>
            <a:ea typeface="Times" panose="02020603050405020304" pitchFamily="18" charset="0"/>
            <a:cs typeface="Times New Roman" panose="02020603050405020304" pitchFamily="18" charset="0"/>
          </a:endParaRPr>
        </a:p>
        <a:p>
          <a:pPr marL="0" marR="7620">
            <a:spcBef>
              <a:spcPts val="0"/>
            </a:spcBef>
            <a:spcAft>
              <a:spcPts val="100"/>
            </a:spcAft>
          </a:pPr>
          <a:r>
            <a:rPr lang="en-US" sz="800">
              <a:effectLst/>
              <a:latin typeface="Times New Roman" panose="02020603050405020304" pitchFamily="18" charset="0"/>
              <a:ea typeface="Times" panose="02020603050405020304" pitchFamily="18" charset="0"/>
              <a:cs typeface="Times New Roman" panose="02020603050405020304" pitchFamily="18" charset="0"/>
            </a:rPr>
            <a:t>Department of Environmental Science and Technology</a:t>
          </a:r>
          <a:endParaRPr lang="en-US" sz="1200">
            <a:effectLst/>
            <a:latin typeface="Times" panose="02020603050405020304" pitchFamily="18" charset="0"/>
            <a:ea typeface="Times" panose="02020603050405020304" pitchFamily="18" charset="0"/>
            <a:cs typeface="Times New Roman" panose="02020603050405020304" pitchFamily="18" charset="0"/>
          </a:endParaRPr>
        </a:p>
        <a:p>
          <a:pPr marL="0" marR="7620">
            <a:spcBef>
              <a:spcPts val="0"/>
            </a:spcBef>
            <a:spcAft>
              <a:spcPts val="100"/>
            </a:spcAft>
          </a:pPr>
          <a:r>
            <a:rPr lang="en-US" sz="800">
              <a:effectLst/>
              <a:latin typeface="Times New Roman" panose="02020603050405020304" pitchFamily="18" charset="0"/>
              <a:ea typeface="Times" panose="02020603050405020304" pitchFamily="18" charset="0"/>
              <a:cs typeface="Times New Roman" panose="02020603050405020304" pitchFamily="18" charset="0"/>
            </a:rPr>
            <a:t>0116 Symons Hall</a:t>
          </a:r>
          <a:br>
            <a:rPr lang="en-US" sz="800">
              <a:effectLst/>
              <a:latin typeface="Times New Roman" panose="02020603050405020304" pitchFamily="18" charset="0"/>
              <a:ea typeface="Times" panose="02020603050405020304" pitchFamily="18" charset="0"/>
              <a:cs typeface="Times New Roman" panose="02020603050405020304" pitchFamily="18" charset="0"/>
            </a:rPr>
          </a:br>
          <a:r>
            <a:rPr lang="en-US" sz="800">
              <a:effectLst/>
              <a:latin typeface="Times New Roman" panose="02020603050405020304" pitchFamily="18" charset="0"/>
              <a:ea typeface="Times" panose="02020603050405020304" pitchFamily="18" charset="0"/>
              <a:cs typeface="Times New Roman" panose="02020603050405020304" pitchFamily="18" charset="0"/>
            </a:rPr>
            <a:t>7998 Regents Dr.</a:t>
          </a:r>
          <a:endParaRPr lang="en-US" sz="1200">
            <a:effectLst/>
            <a:latin typeface="Times" panose="02020603050405020304" pitchFamily="18" charset="0"/>
            <a:ea typeface="Times" panose="02020603050405020304" pitchFamily="18" charset="0"/>
            <a:cs typeface="Times New Roman" panose="02020603050405020304" pitchFamily="18" charset="0"/>
          </a:endParaRPr>
        </a:p>
        <a:p>
          <a:pPr marL="0" marR="7620">
            <a:spcBef>
              <a:spcPts val="0"/>
            </a:spcBef>
            <a:spcAft>
              <a:spcPts val="100"/>
            </a:spcAft>
          </a:pPr>
          <a:r>
            <a:rPr lang="en-US" sz="800">
              <a:effectLst/>
              <a:latin typeface="Times New Roman" panose="02020603050405020304" pitchFamily="18" charset="0"/>
              <a:ea typeface="Times" panose="02020603050405020304" pitchFamily="18" charset="0"/>
              <a:cs typeface="Times New Roman" panose="02020603050405020304" pitchFamily="18" charset="0"/>
            </a:rPr>
            <a:t>College Park, MD 20742</a:t>
          </a:r>
          <a:endParaRPr lang="en-US" sz="1200">
            <a:effectLst/>
            <a:latin typeface="Times" panose="02020603050405020304" pitchFamily="18" charset="0"/>
            <a:ea typeface="Times" panose="02020603050405020304" pitchFamily="18" charset="0"/>
            <a:cs typeface="Times New Roman" panose="02020603050405020304" pitchFamily="18" charset="0"/>
          </a:endParaRPr>
        </a:p>
        <a:p>
          <a:pPr marL="0" marR="7620">
            <a:spcBef>
              <a:spcPts val="0"/>
            </a:spcBef>
            <a:spcAft>
              <a:spcPts val="100"/>
            </a:spcAft>
          </a:pPr>
          <a:r>
            <a:rPr lang="en-US" sz="800">
              <a:effectLst/>
              <a:latin typeface="Times New Roman" panose="02020603050405020304" pitchFamily="18" charset="0"/>
              <a:ea typeface="Times" panose="02020603050405020304" pitchFamily="18" charset="0"/>
              <a:cs typeface="Times New Roman" panose="02020603050405020304" pitchFamily="18" charset="0"/>
            </a:rPr>
            <a:t>TEL 301-405-1319 | FAX 301-314-7375</a:t>
          </a:r>
          <a:endParaRPr lang="en-US" sz="1200">
            <a:effectLst/>
            <a:latin typeface="Times" panose="02020603050405020304" pitchFamily="18" charset="0"/>
            <a:ea typeface="Times" panose="02020603050405020304" pitchFamily="18" charset="0"/>
            <a:cs typeface="Times New Roman" panose="02020603050405020304" pitchFamily="18" charset="0"/>
          </a:endParaRPr>
        </a:p>
        <a:p>
          <a:pPr marL="0" marR="7620">
            <a:spcBef>
              <a:spcPts val="0"/>
            </a:spcBef>
            <a:spcAft>
              <a:spcPts val="100"/>
            </a:spcAft>
          </a:pPr>
          <a:r>
            <a:rPr lang="en-US" sz="800">
              <a:effectLst/>
              <a:latin typeface="Times New Roman" panose="02020603050405020304" pitchFamily="18" charset="0"/>
              <a:ea typeface="Times" panose="02020603050405020304" pitchFamily="18" charset="0"/>
              <a:cs typeface="Times New Roman" panose="02020603050405020304" pitchFamily="18" charset="0"/>
            </a:rPr>
            <a:t>www.extension.umd.edu/anmp</a:t>
          </a:r>
          <a:endParaRPr lang="en-US" sz="1200">
            <a:effectLst/>
            <a:latin typeface="Times" panose="02020603050405020304" pitchFamily="18" charset="0"/>
            <a:ea typeface="Times" panose="02020603050405020304" pitchFamily="18" charset="0"/>
            <a:cs typeface="Times New Roman" panose="02020603050405020304" pitchFamily="18" charset="0"/>
          </a:endParaRPr>
        </a:p>
        <a:p>
          <a:pPr marL="0" marR="7620">
            <a:spcBef>
              <a:spcPts val="0"/>
            </a:spcBef>
            <a:spcAft>
              <a:spcPts val="0"/>
            </a:spcAft>
          </a:pPr>
          <a:r>
            <a:rPr lang="en-US" sz="1200">
              <a:effectLst/>
              <a:latin typeface="Times New Roman" panose="02020603050405020304" pitchFamily="18" charset="0"/>
              <a:ea typeface="Times" panose="02020603050405020304" pitchFamily="18" charset="0"/>
              <a:cs typeface="Times New Roman" panose="02020603050405020304" pitchFamily="18" charset="0"/>
            </a:rPr>
            <a:t> </a:t>
          </a:r>
          <a:endParaRPr lang="en-US" sz="1200">
            <a:effectLst/>
            <a:latin typeface="Times" panose="02020603050405020304" pitchFamily="18" charset="0"/>
            <a:ea typeface="Times" panose="02020603050405020304" pitchFamily="18" charset="0"/>
            <a:cs typeface="Times New Roman" panose="02020603050405020304" pitchFamily="18" charset="0"/>
          </a:endParaRPr>
        </a:p>
      </xdr:txBody>
    </xdr:sp>
    <xdr:clientData/>
  </xdr:twoCellAnchor>
  <xdr:twoCellAnchor>
    <xdr:from>
      <xdr:col>0</xdr:col>
      <xdr:colOff>190500</xdr:colOff>
      <xdr:row>27</xdr:row>
      <xdr:rowOff>171449</xdr:rowOff>
    </xdr:from>
    <xdr:to>
      <xdr:col>7</xdr:col>
      <xdr:colOff>952500</xdr:colOff>
      <xdr:row>30</xdr:row>
      <xdr:rowOff>66674</xdr:rowOff>
    </xdr:to>
    <xdr:sp macro="" textlink="">
      <xdr:nvSpPr>
        <xdr:cNvPr id="4" name="Text Box 8"/>
        <xdr:cNvSpPr txBox="1">
          <a:spLocks noChangeArrowheads="1"/>
        </xdr:cNvSpPr>
      </xdr:nvSpPr>
      <xdr:spPr bwMode="auto">
        <a:xfrm>
          <a:off x="190500" y="6657974"/>
          <a:ext cx="63627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upright="1">
          <a:noAutofit/>
        </a:bodyPr>
        <a:lstStyle/>
        <a:p>
          <a:pPr marL="0" marR="0" algn="ctr">
            <a:spcBef>
              <a:spcPts val="0"/>
            </a:spcBef>
            <a:spcAft>
              <a:spcPts val="0"/>
            </a:spcAft>
          </a:pPr>
          <a:r>
            <a:rPr lang="en-US" sz="900">
              <a:effectLst/>
              <a:latin typeface="Times" panose="02020603050405020304" pitchFamily="18" charset="0"/>
              <a:ea typeface="Times" panose="02020603050405020304" pitchFamily="18" charset="0"/>
              <a:cs typeface="Times New Roman" panose="02020603050405020304" pitchFamily="18" charset="0"/>
            </a:rPr>
            <a:t>The University of Maryland Extension programs are open to all and will not discriminate against anyone because of race, age, sex, color, sexual orientation, physical or mental disability, religion, ancestry, or natural origin, marital status, genetic information, political affiliation, or gender identity and expression.</a:t>
          </a:r>
        </a:p>
        <a:p>
          <a:pPr marL="0" marR="0" algn="ctr">
            <a:spcBef>
              <a:spcPts val="0"/>
            </a:spcBef>
            <a:spcAft>
              <a:spcPts val="0"/>
            </a:spcAft>
          </a:pPr>
          <a:r>
            <a:rPr lang="en-US" sz="600">
              <a:effectLst/>
              <a:latin typeface="Times" panose="02020603050405020304" pitchFamily="18" charset="0"/>
              <a:ea typeface="Times" panose="02020603050405020304" pitchFamily="18" charset="0"/>
              <a:cs typeface="Times New Roman" panose="02020603050405020304" pitchFamily="18" charset="0"/>
            </a:rPr>
            <a:t> </a:t>
          </a:r>
          <a:endParaRPr lang="en-US" sz="1200">
            <a:effectLst/>
            <a:latin typeface="Times" panose="02020603050405020304" pitchFamily="18" charset="0"/>
            <a:ea typeface="Times" panose="02020603050405020304" pitchFamily="18" charset="0"/>
            <a:cs typeface="Times New Roman" panose="02020603050405020304" pitchFamily="18" charset="0"/>
          </a:endParaRPr>
        </a:p>
        <a:p>
          <a:pPr marL="0" marR="0">
            <a:spcBef>
              <a:spcPts val="0"/>
            </a:spcBef>
            <a:spcAft>
              <a:spcPts val="0"/>
            </a:spcAft>
          </a:pPr>
          <a:r>
            <a:rPr lang="en-US" sz="1200">
              <a:effectLst/>
              <a:latin typeface="Times" panose="02020603050405020304" pitchFamily="18" charset="0"/>
              <a:ea typeface="Times" panose="02020603050405020304" pitchFamily="18" charset="0"/>
              <a:cs typeface="Times New Roman" panose="02020603050405020304" pitchFamily="18" charset="0"/>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161925</xdr:colOff>
      <xdr:row>1</xdr:row>
      <xdr:rowOff>38099</xdr:rowOff>
    </xdr:from>
    <xdr:to>
      <xdr:col>3</xdr:col>
      <xdr:colOff>452477</xdr:colOff>
      <xdr:row>4</xdr:row>
      <xdr:rowOff>142875</xdr:rowOff>
    </xdr:to>
    <xdr:pic>
      <xdr:nvPicPr>
        <xdr:cNvPr id="2" name="Picture 1" descr="final_UMD_extension_wordmark_pms_Nutrient_Management"/>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228599"/>
          <a:ext cx="2928977" cy="6762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914400</xdr:colOff>
      <xdr:row>0</xdr:row>
      <xdr:rowOff>171450</xdr:rowOff>
    </xdr:from>
    <xdr:to>
      <xdr:col>7</xdr:col>
      <xdr:colOff>605790</xdr:colOff>
      <xdr:row>5</xdr:row>
      <xdr:rowOff>133350</xdr:rowOff>
    </xdr:to>
    <xdr:sp macro="" textlink="">
      <xdr:nvSpPr>
        <xdr:cNvPr id="3" name="Text Box 6"/>
        <xdr:cNvSpPr txBox="1">
          <a:spLocks noChangeArrowheads="1"/>
        </xdr:cNvSpPr>
      </xdr:nvSpPr>
      <xdr:spPr bwMode="auto">
        <a:xfrm>
          <a:off x="4076700" y="171450"/>
          <a:ext cx="262509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upright="1">
          <a:noAutofit/>
        </a:bodyPr>
        <a:lstStyle/>
        <a:p>
          <a:pPr marL="0" marR="7620">
            <a:spcBef>
              <a:spcPts val="0"/>
            </a:spcBef>
            <a:spcAft>
              <a:spcPts val="100"/>
            </a:spcAft>
          </a:pPr>
          <a:r>
            <a:rPr lang="en-US" sz="800">
              <a:effectLst/>
              <a:latin typeface="Times New Roman" panose="02020603050405020304" pitchFamily="18" charset="0"/>
              <a:ea typeface="Times" panose="02020603050405020304" pitchFamily="18" charset="0"/>
              <a:cs typeface="Times New Roman" panose="02020603050405020304" pitchFamily="18" charset="0"/>
            </a:rPr>
            <a:t>Agricultural Nutrient Management Program</a:t>
          </a:r>
          <a:endParaRPr lang="en-US" sz="1200">
            <a:effectLst/>
            <a:latin typeface="Times" panose="02020603050405020304" pitchFamily="18" charset="0"/>
            <a:ea typeface="Times" panose="02020603050405020304" pitchFamily="18" charset="0"/>
            <a:cs typeface="Times New Roman" panose="02020603050405020304" pitchFamily="18" charset="0"/>
          </a:endParaRPr>
        </a:p>
        <a:p>
          <a:pPr marL="0" marR="7620">
            <a:spcBef>
              <a:spcPts val="0"/>
            </a:spcBef>
            <a:spcAft>
              <a:spcPts val="100"/>
            </a:spcAft>
          </a:pPr>
          <a:r>
            <a:rPr lang="en-US" sz="800">
              <a:effectLst/>
              <a:latin typeface="Times New Roman" panose="02020603050405020304" pitchFamily="18" charset="0"/>
              <a:ea typeface="Times" panose="02020603050405020304" pitchFamily="18" charset="0"/>
              <a:cs typeface="Times New Roman" panose="02020603050405020304" pitchFamily="18" charset="0"/>
            </a:rPr>
            <a:t>Department of Environmental Science and Technology</a:t>
          </a:r>
          <a:endParaRPr lang="en-US" sz="1200">
            <a:effectLst/>
            <a:latin typeface="Times" panose="02020603050405020304" pitchFamily="18" charset="0"/>
            <a:ea typeface="Times" panose="02020603050405020304" pitchFamily="18" charset="0"/>
            <a:cs typeface="Times New Roman" panose="02020603050405020304" pitchFamily="18" charset="0"/>
          </a:endParaRPr>
        </a:p>
        <a:p>
          <a:pPr marL="0" marR="7620">
            <a:spcBef>
              <a:spcPts val="0"/>
            </a:spcBef>
            <a:spcAft>
              <a:spcPts val="100"/>
            </a:spcAft>
          </a:pPr>
          <a:r>
            <a:rPr lang="en-US" sz="800">
              <a:effectLst/>
              <a:latin typeface="Times New Roman" panose="02020603050405020304" pitchFamily="18" charset="0"/>
              <a:ea typeface="Times" panose="02020603050405020304" pitchFamily="18" charset="0"/>
              <a:cs typeface="Times New Roman" panose="02020603050405020304" pitchFamily="18" charset="0"/>
            </a:rPr>
            <a:t>0116 Symons Hall</a:t>
          </a:r>
          <a:br>
            <a:rPr lang="en-US" sz="800">
              <a:effectLst/>
              <a:latin typeface="Times New Roman" panose="02020603050405020304" pitchFamily="18" charset="0"/>
              <a:ea typeface="Times" panose="02020603050405020304" pitchFamily="18" charset="0"/>
              <a:cs typeface="Times New Roman" panose="02020603050405020304" pitchFamily="18" charset="0"/>
            </a:rPr>
          </a:br>
          <a:r>
            <a:rPr lang="en-US" sz="800">
              <a:effectLst/>
              <a:latin typeface="Times New Roman" panose="02020603050405020304" pitchFamily="18" charset="0"/>
              <a:ea typeface="Times" panose="02020603050405020304" pitchFamily="18" charset="0"/>
              <a:cs typeface="Times New Roman" panose="02020603050405020304" pitchFamily="18" charset="0"/>
            </a:rPr>
            <a:t>7998 Regents Dr.</a:t>
          </a:r>
          <a:endParaRPr lang="en-US" sz="1200">
            <a:effectLst/>
            <a:latin typeface="Times" panose="02020603050405020304" pitchFamily="18" charset="0"/>
            <a:ea typeface="Times" panose="02020603050405020304" pitchFamily="18" charset="0"/>
            <a:cs typeface="Times New Roman" panose="02020603050405020304" pitchFamily="18" charset="0"/>
          </a:endParaRPr>
        </a:p>
        <a:p>
          <a:pPr marL="0" marR="7620">
            <a:spcBef>
              <a:spcPts val="0"/>
            </a:spcBef>
            <a:spcAft>
              <a:spcPts val="100"/>
            </a:spcAft>
          </a:pPr>
          <a:r>
            <a:rPr lang="en-US" sz="800">
              <a:effectLst/>
              <a:latin typeface="Times New Roman" panose="02020603050405020304" pitchFamily="18" charset="0"/>
              <a:ea typeface="Times" panose="02020603050405020304" pitchFamily="18" charset="0"/>
              <a:cs typeface="Times New Roman" panose="02020603050405020304" pitchFamily="18" charset="0"/>
            </a:rPr>
            <a:t>College Park, MD 20742</a:t>
          </a:r>
          <a:endParaRPr lang="en-US" sz="1200">
            <a:effectLst/>
            <a:latin typeface="Times" panose="02020603050405020304" pitchFamily="18" charset="0"/>
            <a:ea typeface="Times" panose="02020603050405020304" pitchFamily="18" charset="0"/>
            <a:cs typeface="Times New Roman" panose="02020603050405020304" pitchFamily="18" charset="0"/>
          </a:endParaRPr>
        </a:p>
        <a:p>
          <a:pPr marL="0" marR="7620">
            <a:spcBef>
              <a:spcPts val="0"/>
            </a:spcBef>
            <a:spcAft>
              <a:spcPts val="100"/>
            </a:spcAft>
          </a:pPr>
          <a:r>
            <a:rPr lang="en-US" sz="800">
              <a:effectLst/>
              <a:latin typeface="Times New Roman" panose="02020603050405020304" pitchFamily="18" charset="0"/>
              <a:ea typeface="Times" panose="02020603050405020304" pitchFamily="18" charset="0"/>
              <a:cs typeface="Times New Roman" panose="02020603050405020304" pitchFamily="18" charset="0"/>
            </a:rPr>
            <a:t>TEL 301-405-1319 | FAX 301-314-7375</a:t>
          </a:r>
          <a:endParaRPr lang="en-US" sz="1200">
            <a:effectLst/>
            <a:latin typeface="Times" panose="02020603050405020304" pitchFamily="18" charset="0"/>
            <a:ea typeface="Times" panose="02020603050405020304" pitchFamily="18" charset="0"/>
            <a:cs typeface="Times New Roman" panose="02020603050405020304" pitchFamily="18" charset="0"/>
          </a:endParaRPr>
        </a:p>
        <a:p>
          <a:pPr marL="0" marR="7620">
            <a:spcBef>
              <a:spcPts val="0"/>
            </a:spcBef>
            <a:spcAft>
              <a:spcPts val="100"/>
            </a:spcAft>
          </a:pPr>
          <a:r>
            <a:rPr lang="en-US" sz="800">
              <a:effectLst/>
              <a:latin typeface="Times New Roman" panose="02020603050405020304" pitchFamily="18" charset="0"/>
              <a:ea typeface="Times" panose="02020603050405020304" pitchFamily="18" charset="0"/>
              <a:cs typeface="Times New Roman" panose="02020603050405020304" pitchFamily="18" charset="0"/>
            </a:rPr>
            <a:t>www.extension.umd.edu/anmp</a:t>
          </a:r>
          <a:endParaRPr lang="en-US" sz="1200">
            <a:effectLst/>
            <a:latin typeface="Times" panose="02020603050405020304" pitchFamily="18" charset="0"/>
            <a:ea typeface="Times" panose="02020603050405020304" pitchFamily="18" charset="0"/>
            <a:cs typeface="Times New Roman" panose="02020603050405020304" pitchFamily="18" charset="0"/>
          </a:endParaRPr>
        </a:p>
        <a:p>
          <a:pPr marL="0" marR="7620">
            <a:spcBef>
              <a:spcPts val="0"/>
            </a:spcBef>
            <a:spcAft>
              <a:spcPts val="0"/>
            </a:spcAft>
          </a:pPr>
          <a:r>
            <a:rPr lang="en-US" sz="1200">
              <a:effectLst/>
              <a:latin typeface="Times New Roman" panose="02020603050405020304" pitchFamily="18" charset="0"/>
              <a:ea typeface="Times" panose="02020603050405020304" pitchFamily="18" charset="0"/>
              <a:cs typeface="Times New Roman" panose="02020603050405020304" pitchFamily="18" charset="0"/>
            </a:rPr>
            <a:t> </a:t>
          </a:r>
          <a:endParaRPr lang="en-US" sz="1200">
            <a:effectLst/>
            <a:latin typeface="Times" panose="02020603050405020304" pitchFamily="18" charset="0"/>
            <a:ea typeface="Times" panose="02020603050405020304" pitchFamily="18" charset="0"/>
            <a:cs typeface="Times New Roman" panose="02020603050405020304" pitchFamily="18" charset="0"/>
          </a:endParaRPr>
        </a:p>
      </xdr:txBody>
    </xdr:sp>
    <xdr:clientData/>
  </xdr:twoCellAnchor>
  <xdr:twoCellAnchor>
    <xdr:from>
      <xdr:col>0</xdr:col>
      <xdr:colOff>190500</xdr:colOff>
      <xdr:row>23</xdr:row>
      <xdr:rowOff>171449</xdr:rowOff>
    </xdr:from>
    <xdr:to>
      <xdr:col>7</xdr:col>
      <xdr:colOff>952500</xdr:colOff>
      <xdr:row>26</xdr:row>
      <xdr:rowOff>66674</xdr:rowOff>
    </xdr:to>
    <xdr:sp macro="" textlink="">
      <xdr:nvSpPr>
        <xdr:cNvPr id="4" name="Text Box 8"/>
        <xdr:cNvSpPr txBox="1">
          <a:spLocks noChangeArrowheads="1"/>
        </xdr:cNvSpPr>
      </xdr:nvSpPr>
      <xdr:spPr bwMode="auto">
        <a:xfrm>
          <a:off x="190500" y="6181724"/>
          <a:ext cx="63627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upright="1">
          <a:noAutofit/>
        </a:bodyPr>
        <a:lstStyle/>
        <a:p>
          <a:pPr marL="0" marR="0" algn="ctr">
            <a:spcBef>
              <a:spcPts val="0"/>
            </a:spcBef>
            <a:spcAft>
              <a:spcPts val="0"/>
            </a:spcAft>
          </a:pPr>
          <a:r>
            <a:rPr lang="en-US" sz="900">
              <a:effectLst/>
              <a:latin typeface="Times" panose="02020603050405020304" pitchFamily="18" charset="0"/>
              <a:ea typeface="Times" panose="02020603050405020304" pitchFamily="18" charset="0"/>
              <a:cs typeface="Times New Roman" panose="02020603050405020304" pitchFamily="18" charset="0"/>
            </a:rPr>
            <a:t>The University of Maryland Extension programs are open to all and will not discriminate against anyone because of race, age, sex, color, sexual orientation, physical or mental disability, religion, ancestry, or natural origin, marital status, genetic information, political affiliation, or gender identity and expression.</a:t>
          </a:r>
        </a:p>
        <a:p>
          <a:pPr marL="0" marR="0" algn="ctr">
            <a:spcBef>
              <a:spcPts val="0"/>
            </a:spcBef>
            <a:spcAft>
              <a:spcPts val="0"/>
            </a:spcAft>
          </a:pPr>
          <a:r>
            <a:rPr lang="en-US" sz="600">
              <a:effectLst/>
              <a:latin typeface="Times" panose="02020603050405020304" pitchFamily="18" charset="0"/>
              <a:ea typeface="Times" panose="02020603050405020304" pitchFamily="18" charset="0"/>
              <a:cs typeface="Times New Roman" panose="02020603050405020304" pitchFamily="18" charset="0"/>
            </a:rPr>
            <a:t> </a:t>
          </a:r>
          <a:endParaRPr lang="en-US" sz="1200">
            <a:effectLst/>
            <a:latin typeface="Times" panose="02020603050405020304" pitchFamily="18" charset="0"/>
            <a:ea typeface="Times" panose="02020603050405020304" pitchFamily="18" charset="0"/>
            <a:cs typeface="Times New Roman" panose="02020603050405020304" pitchFamily="18" charset="0"/>
          </a:endParaRPr>
        </a:p>
        <a:p>
          <a:pPr marL="0" marR="0">
            <a:spcBef>
              <a:spcPts val="0"/>
            </a:spcBef>
            <a:spcAft>
              <a:spcPts val="0"/>
            </a:spcAft>
          </a:pPr>
          <a:r>
            <a:rPr lang="en-US" sz="1200">
              <a:effectLst/>
              <a:latin typeface="Times" panose="02020603050405020304" pitchFamily="18" charset="0"/>
              <a:ea typeface="Times" panose="02020603050405020304" pitchFamily="18" charset="0"/>
              <a:cs typeface="Times New Roman" panose="02020603050405020304" pitchFamily="18" charset="0"/>
            </a:rPr>
            <a:t>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tabSelected="1" zoomScaleNormal="100" workbookViewId="0">
      <selection activeCell="A13" sqref="A13"/>
    </sheetView>
  </sheetViews>
  <sheetFormatPr defaultRowHeight="15" x14ac:dyDescent="0.25"/>
  <cols>
    <col min="1" max="1" width="23.5703125" customWidth="1"/>
    <col min="2" max="2" width="12.140625" customWidth="1"/>
    <col min="3" max="3" width="11.7109375" customWidth="1"/>
    <col min="7" max="7" width="9.140625" customWidth="1"/>
    <col min="8" max="8" width="15.85546875" customWidth="1"/>
  </cols>
  <sheetData>
    <row r="1" spans="1:10" x14ac:dyDescent="0.25">
      <c r="A1" s="1"/>
      <c r="B1" s="1"/>
      <c r="C1" s="1"/>
      <c r="D1" s="1"/>
      <c r="E1" s="1"/>
      <c r="F1" s="1"/>
      <c r="G1" s="1"/>
      <c r="H1" s="1"/>
      <c r="I1" s="1"/>
      <c r="J1" s="1"/>
    </row>
    <row r="2" spans="1:10" x14ac:dyDescent="0.25">
      <c r="A2" s="1"/>
      <c r="B2" s="1"/>
      <c r="C2" s="1"/>
      <c r="D2" s="1"/>
      <c r="E2" s="1"/>
      <c r="F2" s="1"/>
      <c r="G2" s="1"/>
      <c r="H2" s="1"/>
      <c r="I2" s="1"/>
      <c r="J2" s="1"/>
    </row>
    <row r="3" spans="1:10" x14ac:dyDescent="0.25">
      <c r="A3" s="1"/>
      <c r="B3" s="1"/>
      <c r="C3" s="1"/>
      <c r="D3" s="1"/>
      <c r="E3" s="1"/>
      <c r="F3" s="1"/>
      <c r="G3" s="1"/>
      <c r="H3" s="1"/>
      <c r="I3" s="1"/>
      <c r="J3" s="1"/>
    </row>
    <row r="4" spans="1:10" x14ac:dyDescent="0.25">
      <c r="A4" s="1"/>
      <c r="B4" s="1"/>
      <c r="C4" s="1"/>
      <c r="D4" s="1"/>
      <c r="E4" s="1"/>
      <c r="F4" s="1"/>
      <c r="G4" s="1"/>
      <c r="H4" s="1"/>
      <c r="I4" s="1"/>
      <c r="J4" s="1"/>
    </row>
    <row r="5" spans="1:10" x14ac:dyDescent="0.25">
      <c r="A5" s="1"/>
      <c r="B5" s="1"/>
      <c r="C5" s="1"/>
      <c r="D5" s="1"/>
      <c r="E5" s="1"/>
      <c r="F5" s="1"/>
      <c r="G5" s="1"/>
      <c r="H5" s="1"/>
      <c r="I5" s="1"/>
      <c r="J5" s="1"/>
    </row>
    <row r="6" spans="1:10" x14ac:dyDescent="0.25">
      <c r="A6" s="20" t="s">
        <v>41</v>
      </c>
      <c r="B6" s="1"/>
      <c r="C6" s="1"/>
      <c r="D6" s="1"/>
      <c r="F6" s="1"/>
      <c r="G6" s="1"/>
      <c r="H6" s="1"/>
      <c r="I6" s="1"/>
      <c r="J6" s="1"/>
    </row>
    <row r="7" spans="1:10" ht="22.5" customHeight="1" x14ac:dyDescent="0.25">
      <c r="A7" s="21" t="s">
        <v>36</v>
      </c>
      <c r="B7" s="21"/>
      <c r="C7" s="21"/>
      <c r="D7" s="21"/>
      <c r="E7" s="21"/>
      <c r="F7" s="21"/>
      <c r="G7" s="21"/>
      <c r="H7" s="21"/>
    </row>
    <row r="8" spans="1:10" ht="45.75" customHeight="1" x14ac:dyDescent="0.25">
      <c r="A8" s="22" t="s">
        <v>40</v>
      </c>
      <c r="B8" s="22"/>
      <c r="C8" s="22"/>
      <c r="D8" s="22"/>
      <c r="E8" s="22"/>
      <c r="F8" s="22"/>
      <c r="G8" s="22"/>
      <c r="H8" s="22"/>
      <c r="I8" s="17"/>
      <c r="J8" s="17"/>
    </row>
    <row r="9" spans="1:10" ht="8.25" customHeight="1" x14ac:dyDescent="0.25"/>
    <row r="10" spans="1:10" ht="30" customHeight="1" x14ac:dyDescent="0.25">
      <c r="A10" s="13" t="s">
        <v>4</v>
      </c>
      <c r="B10" s="23" t="s">
        <v>34</v>
      </c>
      <c r="C10" s="22"/>
      <c r="D10" s="22"/>
      <c r="E10" s="22"/>
      <c r="F10" s="22"/>
      <c r="G10" s="22"/>
      <c r="H10" s="22"/>
      <c r="I10" s="18"/>
      <c r="J10" s="17"/>
    </row>
    <row r="11" spans="1:10" ht="48.75" customHeight="1" x14ac:dyDescent="0.25">
      <c r="A11" s="10" t="s">
        <v>0</v>
      </c>
      <c r="B11" s="11" t="s">
        <v>31</v>
      </c>
      <c r="C11" s="11" t="s">
        <v>3</v>
      </c>
      <c r="D11" s="10" t="s">
        <v>24</v>
      </c>
      <c r="E11" s="10" t="s">
        <v>29</v>
      </c>
      <c r="F11" s="10" t="s">
        <v>5</v>
      </c>
      <c r="G11" s="10" t="s">
        <v>6</v>
      </c>
      <c r="H11" s="11" t="s">
        <v>2</v>
      </c>
    </row>
    <row r="12" spans="1:10" x14ac:dyDescent="0.25">
      <c r="A12" s="16"/>
      <c r="B12" s="16"/>
      <c r="C12" s="3" t="str">
        <f>IFERROR(B12/B$18,"0")</f>
        <v>0</v>
      </c>
      <c r="D12" s="15" t="str">
        <f>IFERROR(VLOOKUP($A12,'Species Data'!$A$2:$F$13,2,FALSE),"0.00")</f>
        <v>0.00</v>
      </c>
      <c r="E12" s="15" t="str">
        <f>IFERROR(VLOOKUP($A12,'Species Data'!$A$2:$F$13,3,FALSE),"0.00")</f>
        <v>0.00</v>
      </c>
      <c r="F12" s="15" t="str">
        <f>IFERROR(VLOOKUP($A12,'Species Data'!$A$2:$F$13,4,FALSE),"0.00")</f>
        <v>0.00</v>
      </c>
      <c r="G12" s="15" t="str">
        <f>IFERROR(VLOOKUP($A12,'Species Data'!$A$2:$F$13,5,FALSE),"0.00")</f>
        <v>0.00</v>
      </c>
      <c r="H12" s="15" t="str">
        <f>IFERROR(VLOOKUP($A12,'Species Data'!$A$2:$F$13,6,FALSE),"0.00")</f>
        <v>0.00</v>
      </c>
    </row>
    <row r="13" spans="1:10" x14ac:dyDescent="0.25">
      <c r="A13" s="16"/>
      <c r="B13" s="16"/>
      <c r="C13" s="3" t="str">
        <f t="shared" ref="C13:C17" si="0">IFERROR(B13/B$18,"0")</f>
        <v>0</v>
      </c>
      <c r="D13" s="15" t="str">
        <f>IFERROR(VLOOKUP($A13,'Species Data'!$A$2:$F$13,2,FALSE),"0.00")</f>
        <v>0.00</v>
      </c>
      <c r="E13" s="15" t="str">
        <f>IFERROR(VLOOKUP($A13,'Species Data'!$A$2:$F$13,3,FALSE),"0.00")</f>
        <v>0.00</v>
      </c>
      <c r="F13" s="15" t="str">
        <f>IFERROR(VLOOKUP($A13,'Species Data'!$A$2:$F$13,4,FALSE),"0.00")</f>
        <v>0.00</v>
      </c>
      <c r="G13" s="15" t="str">
        <f>IFERROR(VLOOKUP($A13,'Species Data'!$A$2:$F$13,5,FALSE),"0.00")</f>
        <v>0.00</v>
      </c>
      <c r="H13" s="15" t="str">
        <f>IFERROR(VLOOKUP($A13,'Species Data'!$A$2:$F$13,6,FALSE),"0.00")</f>
        <v>0.00</v>
      </c>
    </row>
    <row r="14" spans="1:10" x14ac:dyDescent="0.25">
      <c r="A14" s="16"/>
      <c r="B14" s="16"/>
      <c r="C14" s="3" t="str">
        <f t="shared" si="0"/>
        <v>0</v>
      </c>
      <c r="D14" s="15" t="str">
        <f>IFERROR(VLOOKUP($A14,'Species Data'!$A$2:$F$13,2,FALSE),"0.00")</f>
        <v>0.00</v>
      </c>
      <c r="E14" s="15" t="str">
        <f>IFERROR(VLOOKUP($A14,'Species Data'!$A$2:$F$13,3,FALSE),"0.00")</f>
        <v>0.00</v>
      </c>
      <c r="F14" s="15" t="str">
        <f>IFERROR(VLOOKUP($A14,'Species Data'!$A$2:$F$13,4,FALSE),"0.00")</f>
        <v>0.00</v>
      </c>
      <c r="G14" s="15" t="str">
        <f>IFERROR(VLOOKUP($A14,'Species Data'!$A$2:$F$13,5,FALSE),"0.00")</f>
        <v>0.00</v>
      </c>
      <c r="H14" s="15" t="str">
        <f>IFERROR(VLOOKUP($A14,'Species Data'!$A$2:$F$13,6,FALSE),"0.00")</f>
        <v>0.00</v>
      </c>
    </row>
    <row r="15" spans="1:10" x14ac:dyDescent="0.25">
      <c r="A15" s="16"/>
      <c r="B15" s="16"/>
      <c r="C15" s="3" t="str">
        <f t="shared" si="0"/>
        <v>0</v>
      </c>
      <c r="D15" s="15" t="str">
        <f>IFERROR(VLOOKUP($A15,'Species Data'!$A$2:$F$13,2,FALSE),"0.00")</f>
        <v>0.00</v>
      </c>
      <c r="E15" s="15" t="str">
        <f>IFERROR(VLOOKUP($A15,'Species Data'!$A$2:$F$13,3,FALSE),"0.00")</f>
        <v>0.00</v>
      </c>
      <c r="F15" s="15" t="str">
        <f>IFERROR(VLOOKUP($A15,'Species Data'!$A$2:$F$13,4,FALSE),"0.00")</f>
        <v>0.00</v>
      </c>
      <c r="G15" s="15" t="str">
        <f>IFERROR(VLOOKUP($A15,'Species Data'!$A$2:$F$13,5,FALSE),"0.00")</f>
        <v>0.00</v>
      </c>
      <c r="H15" s="15" t="str">
        <f>IFERROR(VLOOKUP($A15,'Species Data'!$A$2:$F$13,6,FALSE),"0.00")</f>
        <v>0.00</v>
      </c>
    </row>
    <row r="16" spans="1:10" x14ac:dyDescent="0.25">
      <c r="A16" s="16"/>
      <c r="B16" s="16"/>
      <c r="C16" s="3" t="str">
        <f t="shared" si="0"/>
        <v>0</v>
      </c>
      <c r="D16" s="15" t="str">
        <f>IFERROR(VLOOKUP($A16,'Species Data'!$A$2:$F$13,2,FALSE),"0.00")</f>
        <v>0.00</v>
      </c>
      <c r="E16" s="15" t="str">
        <f>IFERROR(VLOOKUP($A16,'Species Data'!$A$2:$F$13,3,FALSE),"0.00")</f>
        <v>0.00</v>
      </c>
      <c r="F16" s="15" t="str">
        <f>IFERROR(VLOOKUP($A16,'Species Data'!$A$2:$F$13,4,FALSE),"0.00")</f>
        <v>0.00</v>
      </c>
      <c r="G16" s="15" t="str">
        <f>IFERROR(VLOOKUP($A16,'Species Data'!$A$2:$F$13,5,FALSE),"0.00")</f>
        <v>0.00</v>
      </c>
      <c r="H16" s="15" t="str">
        <f>IFERROR(VLOOKUP($A16,'Species Data'!$A$2:$F$13,6,FALSE),"0.00")</f>
        <v>0.00</v>
      </c>
    </row>
    <row r="17" spans="1:8" x14ac:dyDescent="0.25">
      <c r="A17" s="16"/>
      <c r="B17" s="16"/>
      <c r="C17" s="3" t="str">
        <f t="shared" si="0"/>
        <v>0</v>
      </c>
      <c r="D17" s="19">
        <v>0</v>
      </c>
      <c r="E17" s="19">
        <v>0</v>
      </c>
      <c r="F17" s="19">
        <v>0</v>
      </c>
      <c r="G17" s="19">
        <v>0</v>
      </c>
      <c r="H17" s="19">
        <v>0</v>
      </c>
    </row>
    <row r="18" spans="1:8" ht="30" x14ac:dyDescent="0.25">
      <c r="A18" s="4" t="s">
        <v>1</v>
      </c>
      <c r="B18" s="5">
        <f>SUM(B12:B17)</f>
        <v>0</v>
      </c>
      <c r="D18" s="24" t="s">
        <v>32</v>
      </c>
      <c r="E18" s="25"/>
      <c r="F18" s="25"/>
      <c r="G18" s="25"/>
      <c r="H18" s="26"/>
    </row>
    <row r="19" spans="1:8" x14ac:dyDescent="0.25">
      <c r="D19" s="27"/>
      <c r="E19" s="28"/>
      <c r="F19" s="28"/>
      <c r="G19" s="28"/>
      <c r="H19" s="29"/>
    </row>
    <row r="20" spans="1:8" x14ac:dyDescent="0.25">
      <c r="B20" s="6" t="s">
        <v>7</v>
      </c>
      <c r="C20" s="6"/>
      <c r="D20" s="6"/>
    </row>
    <row r="21" spans="1:8" x14ac:dyDescent="0.25">
      <c r="B21" s="7" t="s">
        <v>8</v>
      </c>
      <c r="C21" s="3">
        <f>(C12*D12)+(C13*D13)+(C14*D14)+(C15*D15)+(C16*D16)+(C17*D17)</f>
        <v>0</v>
      </c>
    </row>
    <row r="22" spans="1:8" x14ac:dyDescent="0.25">
      <c r="B22" s="7" t="s">
        <v>30</v>
      </c>
      <c r="C22" s="3">
        <f>(C12*E12)+(C13*E13)+(C14*E14)+(C15*E15)+(C16*E16)+(C17*E17)</f>
        <v>0</v>
      </c>
    </row>
    <row r="23" spans="1:8" x14ac:dyDescent="0.25">
      <c r="B23" s="7" t="s">
        <v>9</v>
      </c>
      <c r="C23" s="3">
        <f>(C12*F12)+(C13*F13)+(C14*F14)+(C15*F15)+(C16*F16)+(C17*F17)</f>
        <v>0</v>
      </c>
    </row>
    <row r="24" spans="1:8" x14ac:dyDescent="0.25">
      <c r="B24" s="7" t="s">
        <v>10</v>
      </c>
      <c r="C24" s="3">
        <f>(C12*G12)+(C13*G13)+(C14*G14)+(C15*G15)+(C16*G16)+(C17*G17)</f>
        <v>0</v>
      </c>
    </row>
    <row r="25" spans="1:8" x14ac:dyDescent="0.25">
      <c r="B25" s="8" t="s">
        <v>11</v>
      </c>
      <c r="C25" s="12">
        <f>(C12*H12)+(C13*H13)+(C14*H14)+(C15*H15)+(C16*H16)+(C17*H17)</f>
        <v>0</v>
      </c>
      <c r="D25" s="24" t="s">
        <v>37</v>
      </c>
      <c r="E25" s="25"/>
      <c r="F25" s="25"/>
      <c r="G25" s="25"/>
      <c r="H25" s="26"/>
    </row>
    <row r="26" spans="1:8" x14ac:dyDescent="0.25">
      <c r="D26" s="30"/>
      <c r="E26" s="31"/>
      <c r="F26" s="31"/>
      <c r="G26" s="31"/>
      <c r="H26" s="32"/>
    </row>
    <row r="27" spans="1:8" x14ac:dyDescent="0.25">
      <c r="D27" s="27"/>
      <c r="E27" s="28"/>
      <c r="F27" s="28"/>
      <c r="G27" s="28"/>
      <c r="H27" s="29"/>
    </row>
    <row r="31" spans="1:8" ht="115.5" customHeight="1" x14ac:dyDescent="0.25"/>
  </sheetData>
  <sheetProtection sheet="1" objects="1" scenarios="1"/>
  <mergeCells count="5">
    <mergeCell ref="A7:H7"/>
    <mergeCell ref="A8:H8"/>
    <mergeCell ref="B10:H10"/>
    <mergeCell ref="D18:H19"/>
    <mergeCell ref="D25:H27"/>
  </mergeCells>
  <pageMargins left="0.7" right="0.7" top="0.75" bottom="0.25" header="0.3" footer="0.3"/>
  <pageSetup orientation="landscape"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'Species Data'!$A$2:$A$13</xm:f>
          </x14:formula1>
          <xm:sqref>A12:A16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zoomScaleNormal="100" workbookViewId="0">
      <selection activeCell="A12" sqref="A12"/>
    </sheetView>
  </sheetViews>
  <sheetFormatPr defaultRowHeight="15" x14ac:dyDescent="0.25"/>
  <cols>
    <col min="1" max="1" width="23.5703125" customWidth="1"/>
    <col min="2" max="2" width="12.140625" customWidth="1"/>
    <col min="3" max="3" width="11.7109375" customWidth="1"/>
    <col min="4" max="4" width="16.5703125" customWidth="1"/>
    <col min="7" max="7" width="9.140625" customWidth="1"/>
    <col min="8" max="8" width="7" customWidth="1"/>
  </cols>
  <sheetData>
    <row r="1" spans="1:10" x14ac:dyDescent="0.25">
      <c r="A1" s="1"/>
      <c r="B1" s="1"/>
      <c r="C1" s="1"/>
      <c r="D1" s="1"/>
      <c r="E1" s="1"/>
      <c r="F1" s="1"/>
      <c r="G1" s="1"/>
      <c r="H1" s="1"/>
      <c r="I1" s="1"/>
      <c r="J1" s="1"/>
    </row>
    <row r="2" spans="1:10" x14ac:dyDescent="0.25">
      <c r="A2" s="1"/>
      <c r="B2" s="1"/>
      <c r="C2" s="1"/>
      <c r="D2" s="1"/>
      <c r="E2" s="1"/>
      <c r="F2" s="1"/>
      <c r="G2" s="1"/>
      <c r="H2" s="1"/>
      <c r="I2" s="1"/>
      <c r="J2" s="1"/>
    </row>
    <row r="3" spans="1:10" x14ac:dyDescent="0.25">
      <c r="A3" s="1"/>
      <c r="B3" s="1"/>
      <c r="C3" s="1"/>
      <c r="D3" s="1"/>
      <c r="E3" s="1"/>
      <c r="F3" s="1"/>
      <c r="G3" s="1"/>
      <c r="H3" s="1"/>
      <c r="I3" s="1"/>
      <c r="J3" s="1"/>
    </row>
    <row r="4" spans="1:10" x14ac:dyDescent="0.25">
      <c r="A4" s="1"/>
      <c r="B4" s="1"/>
      <c r="C4" s="1"/>
      <c r="D4" s="1"/>
      <c r="E4" s="1"/>
      <c r="F4" s="1"/>
      <c r="G4" s="1"/>
      <c r="H4" s="1"/>
      <c r="I4" s="1"/>
      <c r="J4" s="1"/>
    </row>
    <row r="5" spans="1:10" x14ac:dyDescent="0.25">
      <c r="A5" s="1"/>
      <c r="B5" s="1"/>
      <c r="C5" s="1"/>
      <c r="D5" s="1"/>
      <c r="E5" s="1"/>
      <c r="F5" s="1"/>
      <c r="G5" s="1"/>
      <c r="H5" s="1"/>
      <c r="I5" s="1"/>
      <c r="J5" s="1"/>
    </row>
    <row r="6" spans="1:10" x14ac:dyDescent="0.25">
      <c r="A6" s="1"/>
      <c r="B6" s="1"/>
      <c r="C6" s="1"/>
      <c r="D6" s="1"/>
      <c r="F6" s="1"/>
      <c r="G6" s="1"/>
      <c r="H6" s="1"/>
      <c r="I6" s="1"/>
      <c r="J6" s="1"/>
    </row>
    <row r="7" spans="1:10" ht="22.5" customHeight="1" x14ac:dyDescent="0.25">
      <c r="A7" s="21" t="s">
        <v>33</v>
      </c>
      <c r="B7" s="21"/>
      <c r="C7" s="21"/>
      <c r="D7" s="21"/>
      <c r="E7" s="21"/>
      <c r="F7" s="21"/>
      <c r="G7" s="21"/>
      <c r="H7" s="21"/>
    </row>
    <row r="8" spans="1:10" ht="45.75" customHeight="1" x14ac:dyDescent="0.25">
      <c r="A8" s="22" t="s">
        <v>38</v>
      </c>
      <c r="B8" s="22"/>
      <c r="C8" s="22"/>
      <c r="D8" s="22"/>
      <c r="E8" s="22"/>
      <c r="F8" s="22"/>
      <c r="G8" s="22"/>
      <c r="H8" s="22"/>
      <c r="I8" s="2"/>
      <c r="J8" s="2"/>
    </row>
    <row r="9" spans="1:10" ht="8.25" customHeight="1" x14ac:dyDescent="0.25"/>
    <row r="10" spans="1:10" ht="30" customHeight="1" x14ac:dyDescent="0.25">
      <c r="A10" s="13" t="s">
        <v>4</v>
      </c>
      <c r="B10" s="23" t="s">
        <v>34</v>
      </c>
      <c r="C10" s="22"/>
      <c r="D10" s="22"/>
      <c r="E10" s="22"/>
      <c r="F10" s="22"/>
      <c r="G10" s="22"/>
      <c r="H10" s="22"/>
      <c r="I10" s="9"/>
      <c r="J10" s="2"/>
    </row>
    <row r="11" spans="1:10" ht="48.75" customHeight="1" x14ac:dyDescent="0.25">
      <c r="A11" s="10" t="s">
        <v>0</v>
      </c>
      <c r="B11" s="11" t="s">
        <v>31</v>
      </c>
      <c r="C11" s="11" t="s">
        <v>3</v>
      </c>
      <c r="D11" s="11" t="s">
        <v>2</v>
      </c>
    </row>
    <row r="12" spans="1:10" x14ac:dyDescent="0.25">
      <c r="A12" s="16"/>
      <c r="B12" s="16"/>
      <c r="C12" s="3" t="str">
        <f>IFERROR(B12/B$18,"0")</f>
        <v>0</v>
      </c>
      <c r="D12" s="15" t="str">
        <f>IFERROR(VLOOKUP($A12,'Species Data'!$A$2:$F$13,6,FALSE),"0.00")</f>
        <v>0.00</v>
      </c>
    </row>
    <row r="13" spans="1:10" x14ac:dyDescent="0.25">
      <c r="A13" s="16"/>
      <c r="B13" s="16"/>
      <c r="C13" s="3" t="str">
        <f t="shared" ref="C13:C17" si="0">IFERROR(B13/B$18,"0")</f>
        <v>0</v>
      </c>
      <c r="D13" s="15" t="str">
        <f>IFERROR(VLOOKUP($A13,'Species Data'!$A$2:$F$13,6,FALSE),"0.00")</f>
        <v>0.00</v>
      </c>
    </row>
    <row r="14" spans="1:10" x14ac:dyDescent="0.25">
      <c r="A14" s="16"/>
      <c r="B14" s="16"/>
      <c r="C14" s="3" t="str">
        <f t="shared" si="0"/>
        <v>0</v>
      </c>
      <c r="D14" s="15" t="str">
        <f>IFERROR(VLOOKUP($A14,'Species Data'!$A$2:$F$13,6,FALSE),"0.00")</f>
        <v>0.00</v>
      </c>
    </row>
    <row r="15" spans="1:10" x14ac:dyDescent="0.25">
      <c r="A15" s="16"/>
      <c r="B15" s="16"/>
      <c r="C15" s="3" t="str">
        <f t="shared" si="0"/>
        <v>0</v>
      </c>
      <c r="D15" s="15" t="str">
        <f>IFERROR(VLOOKUP($A15,'Species Data'!$A$2:$F$13,6,FALSE),"0.00")</f>
        <v>0.00</v>
      </c>
    </row>
    <row r="16" spans="1:10" x14ac:dyDescent="0.25">
      <c r="A16" s="16"/>
      <c r="B16" s="16"/>
      <c r="C16" s="3" t="str">
        <f t="shared" si="0"/>
        <v>0</v>
      </c>
      <c r="D16" s="15" t="str">
        <f>IFERROR(VLOOKUP($A16,'Species Data'!$A$2:$F$13,6,FALSE),"0.00")</f>
        <v>0.00</v>
      </c>
    </row>
    <row r="17" spans="1:8" x14ac:dyDescent="0.25">
      <c r="A17" s="16"/>
      <c r="B17" s="16"/>
      <c r="C17" s="3" t="str">
        <f t="shared" si="0"/>
        <v>0</v>
      </c>
      <c r="D17" s="19">
        <v>0</v>
      </c>
    </row>
    <row r="18" spans="1:8" ht="30" x14ac:dyDescent="0.25">
      <c r="A18" s="4" t="s">
        <v>1</v>
      </c>
      <c r="B18" s="5">
        <f>SUM(B12:B17)</f>
        <v>0</v>
      </c>
      <c r="D18" s="24" t="s">
        <v>35</v>
      </c>
      <c r="E18" s="25"/>
      <c r="F18" s="25"/>
      <c r="G18" s="25"/>
      <c r="H18" s="26"/>
    </row>
    <row r="19" spans="1:8" x14ac:dyDescent="0.25">
      <c r="D19" s="27"/>
      <c r="E19" s="28"/>
      <c r="F19" s="28"/>
      <c r="G19" s="28"/>
      <c r="H19" s="29"/>
    </row>
    <row r="20" spans="1:8" x14ac:dyDescent="0.25">
      <c r="B20" s="6" t="s">
        <v>7</v>
      </c>
      <c r="C20" s="6"/>
      <c r="D20" s="6"/>
    </row>
    <row r="21" spans="1:8" x14ac:dyDescent="0.25">
      <c r="B21" s="8" t="s">
        <v>11</v>
      </c>
      <c r="C21" s="12">
        <f>(C12*D12)+(C13*D13)+(C14*D14)+(C15*D15)+(C16*D16)+(C17*D17)</f>
        <v>0</v>
      </c>
      <c r="D21" s="24" t="s">
        <v>39</v>
      </c>
      <c r="E21" s="25"/>
      <c r="F21" s="25"/>
      <c r="G21" s="25"/>
      <c r="H21" s="26"/>
    </row>
    <row r="22" spans="1:8" x14ac:dyDescent="0.25">
      <c r="D22" s="30"/>
      <c r="E22" s="31"/>
      <c r="F22" s="31"/>
      <c r="G22" s="31"/>
      <c r="H22" s="32"/>
    </row>
    <row r="23" spans="1:8" x14ac:dyDescent="0.25">
      <c r="D23" s="27"/>
      <c r="E23" s="28"/>
      <c r="F23" s="28"/>
      <c r="G23" s="28"/>
      <c r="H23" s="29"/>
    </row>
    <row r="27" spans="1:8" ht="115.5" customHeight="1" x14ac:dyDescent="0.25"/>
  </sheetData>
  <sheetProtection sheet="1" objects="1" scenarios="1"/>
  <mergeCells count="5">
    <mergeCell ref="A8:H8"/>
    <mergeCell ref="B10:H10"/>
    <mergeCell ref="D21:H23"/>
    <mergeCell ref="D18:H19"/>
    <mergeCell ref="A7:H7"/>
  </mergeCells>
  <pageMargins left="0.7" right="0.7" top="0.75" bottom="0.75" header="0.3" footer="0.3"/>
  <pageSetup orientation="landscape"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'Species Data'!$A$2:$A$13</xm:f>
          </x14:formula1>
          <xm:sqref>A12:A16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workbookViewId="0">
      <selection activeCell="A15" sqref="A15"/>
    </sheetView>
  </sheetViews>
  <sheetFormatPr defaultRowHeight="15" x14ac:dyDescent="0.25"/>
  <cols>
    <col min="1" max="1" width="29.85546875" bestFit="1" customWidth="1"/>
    <col min="6" max="6" width="14" bestFit="1" customWidth="1"/>
  </cols>
  <sheetData>
    <row r="1" spans="1:6" x14ac:dyDescent="0.25">
      <c r="A1" s="10" t="s">
        <v>0</v>
      </c>
      <c r="B1" s="10" t="s">
        <v>24</v>
      </c>
      <c r="C1" s="10" t="s">
        <v>25</v>
      </c>
      <c r="D1" s="10" t="s">
        <v>26</v>
      </c>
      <c r="E1" s="10" t="s">
        <v>27</v>
      </c>
      <c r="F1" s="10" t="s">
        <v>28</v>
      </c>
    </row>
    <row r="2" spans="1:6" x14ac:dyDescent="0.25">
      <c r="A2" s="14" t="s">
        <v>12</v>
      </c>
      <c r="B2" s="14">
        <v>2.63</v>
      </c>
      <c r="C2" s="14">
        <v>0.35</v>
      </c>
      <c r="D2" s="14">
        <v>2.3199999999999998</v>
      </c>
      <c r="E2" s="14">
        <v>2.81</v>
      </c>
      <c r="F2" s="14">
        <v>0.5</v>
      </c>
    </row>
    <row r="3" spans="1:6" x14ac:dyDescent="0.25">
      <c r="A3" s="14" t="s">
        <v>13</v>
      </c>
      <c r="B3" s="14">
        <v>2.71</v>
      </c>
      <c r="C3" s="14">
        <v>0.6</v>
      </c>
      <c r="D3" s="14">
        <v>2.6</v>
      </c>
      <c r="E3" s="14">
        <v>1.73</v>
      </c>
      <c r="F3" s="14">
        <v>0.6</v>
      </c>
    </row>
    <row r="4" spans="1:6" x14ac:dyDescent="0.25">
      <c r="A4" s="14" t="s">
        <v>14</v>
      </c>
      <c r="B4" s="14">
        <v>0.77</v>
      </c>
      <c r="C4" s="14">
        <v>0.12</v>
      </c>
      <c r="D4" s="14">
        <v>0.42</v>
      </c>
      <c r="E4" s="14">
        <v>0.9</v>
      </c>
      <c r="F4" s="14">
        <v>0.35</v>
      </c>
    </row>
    <row r="5" spans="1:6" x14ac:dyDescent="0.25">
      <c r="A5" s="14" t="s">
        <v>15</v>
      </c>
      <c r="B5" s="14">
        <v>0.38</v>
      </c>
      <c r="C5" s="14">
        <v>7.0000000000000007E-2</v>
      </c>
      <c r="D5" s="14">
        <v>0.21</v>
      </c>
      <c r="E5" s="14">
        <v>0.4</v>
      </c>
      <c r="F5" s="14">
        <v>0.35</v>
      </c>
    </row>
    <row r="6" spans="1:6" x14ac:dyDescent="0.25">
      <c r="A6" s="14" t="s">
        <v>16</v>
      </c>
      <c r="B6" s="14">
        <v>0.19</v>
      </c>
      <c r="C6" s="14">
        <v>7.0000000000000007E-2</v>
      </c>
      <c r="D6" s="14">
        <v>0.09</v>
      </c>
      <c r="E6" s="14">
        <v>0.25</v>
      </c>
      <c r="F6" s="14">
        <v>0.35</v>
      </c>
    </row>
    <row r="7" spans="1:6" x14ac:dyDescent="0.25">
      <c r="A7" s="14" t="s">
        <v>17</v>
      </c>
      <c r="B7" s="14">
        <v>0.99</v>
      </c>
      <c r="C7" s="14">
        <v>0.21</v>
      </c>
      <c r="D7" s="14">
        <v>1.06</v>
      </c>
      <c r="E7" s="14">
        <v>0.66</v>
      </c>
      <c r="F7" s="14">
        <v>0.5</v>
      </c>
    </row>
    <row r="8" spans="1:6" x14ac:dyDescent="0.25">
      <c r="A8" s="14" t="s">
        <v>18</v>
      </c>
      <c r="B8" s="14">
        <v>0.14000000000000001</v>
      </c>
      <c r="C8" s="14">
        <v>0.1</v>
      </c>
      <c r="D8" s="14">
        <v>7.0000000000000007E-2</v>
      </c>
      <c r="E8" s="14">
        <v>0.17</v>
      </c>
      <c r="F8" s="14">
        <v>0.5</v>
      </c>
    </row>
    <row r="9" spans="1:6" x14ac:dyDescent="0.25">
      <c r="A9" s="14" t="s">
        <v>19</v>
      </c>
      <c r="B9" s="14">
        <v>0.99</v>
      </c>
      <c r="C9" s="14">
        <v>0.16</v>
      </c>
      <c r="D9" s="14">
        <v>0.61</v>
      </c>
      <c r="E9" s="14">
        <v>1.21</v>
      </c>
      <c r="F9" s="14">
        <v>0.3</v>
      </c>
    </row>
    <row r="10" spans="1:6" x14ac:dyDescent="0.25">
      <c r="A10" s="14" t="s">
        <v>20</v>
      </c>
      <c r="B10" s="14">
        <v>0.69</v>
      </c>
      <c r="C10" s="14">
        <v>0.11</v>
      </c>
      <c r="D10" s="14">
        <v>0.48</v>
      </c>
      <c r="E10" s="14">
        <v>0.77</v>
      </c>
      <c r="F10" s="14">
        <v>0.2</v>
      </c>
    </row>
    <row r="11" spans="1:6" x14ac:dyDescent="0.25">
      <c r="A11" s="14" t="s">
        <v>21</v>
      </c>
      <c r="B11" s="14">
        <v>1.59</v>
      </c>
      <c r="C11" s="14">
        <v>0.32</v>
      </c>
      <c r="D11" s="14">
        <v>0.7</v>
      </c>
      <c r="E11" s="14">
        <v>1.06</v>
      </c>
      <c r="F11" s="14">
        <v>0.3</v>
      </c>
    </row>
    <row r="12" spans="1:6" x14ac:dyDescent="0.25">
      <c r="A12" s="14" t="s">
        <v>22</v>
      </c>
      <c r="B12" s="14">
        <v>0.69</v>
      </c>
      <c r="C12" s="14">
        <v>0.21</v>
      </c>
      <c r="D12" s="14">
        <v>0.7</v>
      </c>
      <c r="E12" s="14">
        <v>0.44</v>
      </c>
      <c r="F12" s="14">
        <v>0.05</v>
      </c>
    </row>
    <row r="13" spans="1:6" x14ac:dyDescent="0.25">
      <c r="A13" s="14" t="s">
        <v>23</v>
      </c>
      <c r="B13" s="14">
        <v>0.9</v>
      </c>
      <c r="C13" s="14">
        <v>0.05</v>
      </c>
      <c r="D13" s="14">
        <v>0.59</v>
      </c>
      <c r="E13" s="14">
        <v>0.88</v>
      </c>
      <c r="F13" s="14">
        <v>0.05</v>
      </c>
    </row>
  </sheetData>
  <sheetProtection sheet="1" objects="1" scenarios="1"/>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Operations &lt;20 AU</vt:lpstr>
      <vt:lpstr>Operations &gt;20 AU</vt:lpstr>
      <vt:lpstr>Species Data</vt:lpstr>
      <vt:lpstr>'Operations &lt;20 AU'!Print_Area</vt:lpstr>
      <vt:lpstr>'Operations &gt;20 AU'!Print_Area</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Emileigh Lucas</dc:creator>
  <cp:lastModifiedBy>Emileigh</cp:lastModifiedBy>
  <cp:lastPrinted>2018-08-09T18:38:44Z</cp:lastPrinted>
  <dcterms:created xsi:type="dcterms:W3CDTF">2018-07-14T00:11:30Z</dcterms:created>
  <dcterms:modified xsi:type="dcterms:W3CDTF">2020-06-02T15:58:15Z</dcterms:modified>
</cp:coreProperties>
</file>